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counting\Accounts Payable\Covid Purchases - Grant Accounting\COVID Q4 Receipts\"/>
    </mc:Choice>
  </mc:AlternateContent>
  <bookViews>
    <workbookView xWindow="0" yWindow="0" windowWidth="21600" windowHeight="9735"/>
  </bookViews>
  <sheets>
    <sheet name="Summary" sheetId="6" r:id="rId1"/>
    <sheet name="Addl Tech Hardware" sheetId="3" r:id="rId2"/>
    <sheet name="Internet Upgrade" sheetId="11" r:id="rId3"/>
    <sheet name="Costs Social Distancing" sheetId="4" r:id="rId4"/>
    <sheet name="Campus Safety" sheetId="1" r:id="rId5"/>
    <sheet name="Equipment Lease" sheetId="10" r:id="rId6"/>
    <sheet name="Remote Learning" sheetId="5" r:id="rId7"/>
    <sheet name="Classroom Costs" sheetId="13" r:id="rId8"/>
    <sheet name="Inst Benefits" sheetId="14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0" l="1"/>
  <c r="C8" i="6" l="1"/>
  <c r="D16" i="4" l="1"/>
  <c r="D13" i="4"/>
  <c r="D17" i="5"/>
  <c r="D12" i="4" l="1"/>
  <c r="H19" i="14"/>
  <c r="G19" i="14"/>
  <c r="F19" i="14"/>
  <c r="D19" i="14"/>
  <c r="D19" i="1" l="1"/>
  <c r="D38" i="10"/>
  <c r="D16" i="11"/>
  <c r="C5" i="6" l="1"/>
  <c r="D12" i="1"/>
  <c r="D7" i="1"/>
  <c r="C6" i="6"/>
  <c r="L10" i="4" l="1"/>
  <c r="C3" i="6"/>
  <c r="C7" i="6"/>
  <c r="C4" i="6" l="1"/>
  <c r="D14" i="3"/>
  <c r="C2" i="6" s="1"/>
  <c r="C10" i="6" l="1"/>
  <c r="C13" i="6" s="1"/>
  <c r="C17" i="6" s="1"/>
</calcChain>
</file>

<file path=xl/sharedStrings.xml><?xml version="1.0" encoding="utf-8"?>
<sst xmlns="http://schemas.openxmlformats.org/spreadsheetml/2006/main" count="302" uniqueCount="98">
  <si>
    <t>DATE</t>
  </si>
  <si>
    <t>VENDOR</t>
  </si>
  <si>
    <t>CAMPUS</t>
  </si>
  <si>
    <t>SB</t>
  </si>
  <si>
    <t>BG</t>
  </si>
  <si>
    <t>Staples</t>
  </si>
  <si>
    <t>TOTAL:</t>
  </si>
  <si>
    <t>HARDWARE</t>
  </si>
  <si>
    <t>ITEMS</t>
  </si>
  <si>
    <t>COST</t>
  </si>
  <si>
    <t>Quarterly Expenditure Reporting CARES Act</t>
  </si>
  <si>
    <t>Period of July 1 - September 30, 2020</t>
  </si>
  <si>
    <t>Line 9 - Campus Safety</t>
  </si>
  <si>
    <t>Line 4 - Additional Technology Hardware</t>
  </si>
  <si>
    <t>Line 8 - Costs related to Social Distancing</t>
  </si>
  <si>
    <t>W.B. Mason</t>
  </si>
  <si>
    <t>Line 14 - Equipment/Software to enable distance learning</t>
  </si>
  <si>
    <t>RECEIPT</t>
  </si>
  <si>
    <t>Y</t>
  </si>
  <si>
    <t>N</t>
  </si>
  <si>
    <t>Eversign</t>
  </si>
  <si>
    <t>On-line signature capability</t>
  </si>
  <si>
    <t>Ebooks</t>
  </si>
  <si>
    <t>Kris-Way Truck Leasing</t>
  </si>
  <si>
    <t>Add'l truck for CDL training</t>
  </si>
  <si>
    <t>HVAC Shop Rent</t>
  </si>
  <si>
    <t>Cost of add'l space in shop</t>
  </si>
  <si>
    <t>Summary</t>
  </si>
  <si>
    <t>Line 4</t>
  </si>
  <si>
    <t>Technology Hardware</t>
  </si>
  <si>
    <t>Line 9</t>
  </si>
  <si>
    <t>Campus Safety</t>
  </si>
  <si>
    <t>Line 8</t>
  </si>
  <si>
    <t>Line 14</t>
  </si>
  <si>
    <t>Remote Distance Learning</t>
  </si>
  <si>
    <t>AU</t>
  </si>
  <si>
    <t>Line 10 - Purchasing or Leasing add'l instruction equipment</t>
  </si>
  <si>
    <t>Line 5 - High Speed Internet</t>
  </si>
  <si>
    <t>Internet for SB HVAC Shop</t>
  </si>
  <si>
    <t>Vital Source - CENGAGE</t>
  </si>
  <si>
    <t>McGraw Hill</t>
  </si>
  <si>
    <t>Line 5</t>
  </si>
  <si>
    <t>Internet Access Upgrade</t>
  </si>
  <si>
    <t>Line 10</t>
  </si>
  <si>
    <t>Equipment Purchase/Lease</t>
  </si>
  <si>
    <t>Spectrum</t>
  </si>
  <si>
    <t>TROIANO ADD'L SPACE:</t>
  </si>
  <si>
    <t>ADD RENT</t>
  </si>
  <si>
    <t>NEW RENT</t>
  </si>
  <si>
    <t>% INC</t>
  </si>
  <si>
    <t>Line 15</t>
  </si>
  <si>
    <t>or</t>
  </si>
  <si>
    <t>2015 International Truck</t>
  </si>
  <si>
    <t>SUBTOTAL KRIS WAY</t>
  </si>
  <si>
    <t>Freightliner of Maine</t>
  </si>
  <si>
    <t>Face masks</t>
  </si>
  <si>
    <t>Disinfectant Wipes</t>
  </si>
  <si>
    <t>Webstaurant Store</t>
  </si>
  <si>
    <t>Sanitizer, Gloves, Wipes</t>
  </si>
  <si>
    <t>SB CDL</t>
  </si>
  <si>
    <t>Cleaning, Disinfecting Supplies</t>
  </si>
  <si>
    <t>Social Distancing Costs</t>
  </si>
  <si>
    <t>Internet for SB CDL Yard</t>
  </si>
  <si>
    <t>Percentage of Utility Costs for unused or partially used classroom space</t>
  </si>
  <si>
    <t xml:space="preserve">Other Uses </t>
  </si>
  <si>
    <t>Period of October 1 - December 31, 2020</t>
  </si>
  <si>
    <t>Line 15 - Other Uses</t>
  </si>
  <si>
    <t>Classroom utility costs for space not used, or used by less students due to social distancing requirements</t>
  </si>
  <si>
    <t>Electric</t>
  </si>
  <si>
    <t>Heat</t>
  </si>
  <si>
    <t>New CDL &amp; HVAC instructors</t>
  </si>
  <si>
    <t>Needed for social dist</t>
  </si>
  <si>
    <t>Life/Dis</t>
  </si>
  <si>
    <t>Health</t>
  </si>
  <si>
    <t>Denniss Morrissey</t>
  </si>
  <si>
    <t>William McLaren</t>
  </si>
  <si>
    <t>Daniel Landreville</t>
  </si>
  <si>
    <t>Russell LaCroix</t>
  </si>
  <si>
    <t>Donald Fortin</t>
  </si>
  <si>
    <t>Patrick Carooll</t>
  </si>
  <si>
    <t>Benefits</t>
  </si>
  <si>
    <t>Cengage</t>
  </si>
  <si>
    <t>Ebooks Access</t>
  </si>
  <si>
    <t>Source:  Detail of GL 5660-1-CDL for 10/01/20 - 12/31/20</t>
  </si>
  <si>
    <t>CDL Instructor Screening, Certification - SB</t>
  </si>
  <si>
    <t>Install Instructor's brake pedal</t>
  </si>
  <si>
    <t>Upgrade truck seat</t>
  </si>
  <si>
    <t>Hartford</t>
  </si>
  <si>
    <t xml:space="preserve">Insurance 2015 Intn'l </t>
  </si>
  <si>
    <t>BG CDL</t>
  </si>
  <si>
    <t>Internet</t>
  </si>
  <si>
    <t>SB HVAC</t>
  </si>
  <si>
    <t>Sewer</t>
  </si>
  <si>
    <t>Water</t>
  </si>
  <si>
    <t>Grand Total</t>
  </si>
  <si>
    <t>Q3</t>
  </si>
  <si>
    <t>Total</t>
  </si>
  <si>
    <t>NTI Portion of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</si>
</sst>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mm/dd/yy;@"/>
    <numFmt numFmtId="165" formatCode="#,##0.00;\-#,##0.00;* ??"/>
    <numFmt numFmtId="166" formatCode="[$-409]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entury"/>
      <family val="1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right" indent="1"/>
    </xf>
    <xf numFmtId="8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8" fontId="0" fillId="0" borderId="2" xfId="0" applyNumberFormat="1" applyFont="1" applyFill="1" applyBorder="1" applyAlignment="1">
      <alignment horizontal="right"/>
    </xf>
    <xf numFmtId="40" fontId="0" fillId="0" borderId="0" xfId="0" applyNumberFormat="1"/>
    <xf numFmtId="14" fontId="4" fillId="0" borderId="0" xfId="0" applyNumberFormat="1" applyFont="1"/>
    <xf numFmtId="0" fontId="0" fillId="0" borderId="0" xfId="0" applyAlignment="1">
      <alignment horizontal="center"/>
    </xf>
    <xf numFmtId="40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vertical="center"/>
    </xf>
    <xf numFmtId="4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8" fontId="0" fillId="0" borderId="2" xfId="0" applyNumberFormat="1" applyBorder="1"/>
    <xf numFmtId="0" fontId="7" fillId="0" borderId="0" xfId="0" applyFont="1" applyAlignment="1">
      <alignment horizontal="center"/>
    </xf>
    <xf numFmtId="9" fontId="0" fillId="0" borderId="0" xfId="1" applyNumberFormat="1" applyFont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6" fillId="0" borderId="0" xfId="0" applyFont="1"/>
    <xf numFmtId="164" fontId="0" fillId="0" borderId="0" xfId="0" applyNumberFormat="1" applyAlignment="1">
      <alignment horizontal="left" vertical="center" indent="2"/>
    </xf>
    <xf numFmtId="16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left"/>
    </xf>
    <xf numFmtId="40" fontId="1" fillId="0" borderId="4" xfId="0" applyNumberFormat="1" applyFont="1" applyBorder="1"/>
    <xf numFmtId="0" fontId="0" fillId="0" borderId="0" xfId="0" applyAlignment="1">
      <alignment horizontal="left" indent="1"/>
    </xf>
    <xf numFmtId="0" fontId="1" fillId="2" borderId="5" xfId="0" applyFont="1" applyFill="1" applyBorder="1" applyAlignment="1">
      <alignment horizontal="left"/>
    </xf>
    <xf numFmtId="40" fontId="1" fillId="2" borderId="5" xfId="0" applyNumberFormat="1" applyFont="1" applyFill="1" applyBorder="1"/>
    <xf numFmtId="40" fontId="0" fillId="0" borderId="0" xfId="0" applyNumberFormat="1" applyBorder="1" applyAlignment="1">
      <alignment horizontal="right"/>
    </xf>
    <xf numFmtId="0" fontId="0" fillId="0" borderId="0" xfId="0" applyBorder="1"/>
    <xf numFmtId="8" fontId="0" fillId="0" borderId="0" xfId="0" applyNumberFormat="1" applyFont="1" applyFill="1" applyBorder="1" applyAlignment="1">
      <alignment horizontal="right"/>
    </xf>
    <xf numFmtId="8" fontId="0" fillId="0" borderId="0" xfId="0" applyNumberFormat="1" applyBorder="1"/>
    <xf numFmtId="8" fontId="0" fillId="0" borderId="3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8" sqref="D8"/>
    </sheetView>
  </sheetViews>
  <sheetFormatPr defaultRowHeight="15" x14ac:dyDescent="0.25"/>
  <cols>
    <col min="2" max="2" width="29.140625" bestFit="1" customWidth="1"/>
    <col min="3" max="3" width="13.140625" customWidth="1"/>
    <col min="5" max="5" width="10.85546875" bestFit="1" customWidth="1"/>
  </cols>
  <sheetData>
    <row r="1" spans="1:5" x14ac:dyDescent="0.25">
      <c r="A1" t="s">
        <v>27</v>
      </c>
    </row>
    <row r="2" spans="1:5" x14ac:dyDescent="0.25">
      <c r="A2" t="s">
        <v>28</v>
      </c>
      <c r="B2" t="s">
        <v>29</v>
      </c>
      <c r="C2" s="5">
        <f>'Addl Tech Hardware'!D14</f>
        <v>0</v>
      </c>
    </row>
    <row r="3" spans="1:5" x14ac:dyDescent="0.25">
      <c r="A3" t="s">
        <v>41</v>
      </c>
      <c r="B3" t="s">
        <v>42</v>
      </c>
      <c r="C3" s="5">
        <f>'Internet Upgrade'!D16</f>
        <v>1084.78</v>
      </c>
    </row>
    <row r="4" spans="1:5" x14ac:dyDescent="0.25">
      <c r="A4" t="s">
        <v>32</v>
      </c>
      <c r="B4" t="s">
        <v>61</v>
      </c>
      <c r="C4" s="5">
        <f>'Costs Social Distancing'!D16</f>
        <v>53544.69</v>
      </c>
    </row>
    <row r="5" spans="1:5" x14ac:dyDescent="0.25">
      <c r="A5" t="s">
        <v>30</v>
      </c>
      <c r="B5" t="s">
        <v>31</v>
      </c>
      <c r="C5" s="5">
        <f>'Campus Safety'!D19</f>
        <v>724.1078</v>
      </c>
    </row>
    <row r="6" spans="1:5" x14ac:dyDescent="0.25">
      <c r="A6" t="s">
        <v>43</v>
      </c>
      <c r="B6" t="s">
        <v>44</v>
      </c>
      <c r="C6" s="5">
        <f>'Equipment Lease'!D44</f>
        <v>42100.619999999995</v>
      </c>
    </row>
    <row r="7" spans="1:5" x14ac:dyDescent="0.25">
      <c r="A7" t="s">
        <v>33</v>
      </c>
      <c r="B7" t="s">
        <v>34</v>
      </c>
      <c r="C7" s="5">
        <f>'Remote Learning'!D17</f>
        <v>2495.34</v>
      </c>
    </row>
    <row r="8" spans="1:5" x14ac:dyDescent="0.25">
      <c r="A8" t="s">
        <v>50</v>
      </c>
      <c r="B8" s="2" t="s">
        <v>64</v>
      </c>
      <c r="C8" s="5">
        <f>'Classroom Costs'!B28</f>
        <v>2354.5280000000002</v>
      </c>
      <c r="D8" s="12" t="s">
        <v>51</v>
      </c>
      <c r="E8" s="28" t="s">
        <v>63</v>
      </c>
    </row>
    <row r="9" spans="1:5" ht="15.75" thickBot="1" x14ac:dyDescent="0.3"/>
    <row r="10" spans="1:5" ht="15.75" thickTop="1" x14ac:dyDescent="0.25">
      <c r="B10" s="16" t="s">
        <v>6</v>
      </c>
      <c r="C10" s="17">
        <f>SUM(C2:C9)</f>
        <v>102304.0658</v>
      </c>
    </row>
    <row r="11" spans="1:5" x14ac:dyDescent="0.25">
      <c r="B11" s="16"/>
      <c r="C11" s="41"/>
    </row>
    <row r="12" spans="1:5" ht="15.75" thickBot="1" x14ac:dyDescent="0.3">
      <c r="B12" s="16" t="s">
        <v>95</v>
      </c>
      <c r="C12" s="42">
        <v>50226.95</v>
      </c>
    </row>
    <row r="13" spans="1:5" ht="15.75" thickTop="1" x14ac:dyDescent="0.25">
      <c r="B13" s="16" t="s">
        <v>96</v>
      </c>
      <c r="C13" s="5">
        <f>SUM(C10:C12)</f>
        <v>152531.01579999999</v>
      </c>
    </row>
    <row r="14" spans="1:5" x14ac:dyDescent="0.25">
      <c r="B14" s="16"/>
    </row>
    <row r="15" spans="1:5" x14ac:dyDescent="0.25">
      <c r="B15" s="16"/>
    </row>
    <row r="16" spans="1:5" x14ac:dyDescent="0.25">
      <c r="B16" s="16" t="s">
        <v>97</v>
      </c>
      <c r="C16" s="5">
        <v>151768</v>
      </c>
    </row>
    <row r="17" spans="3:3" x14ac:dyDescent="0.25">
      <c r="C17" s="5">
        <f>C16-C13</f>
        <v>-763.01579999999376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2" sqref="B22"/>
    </sheetView>
  </sheetViews>
  <sheetFormatPr defaultRowHeight="15" x14ac:dyDescent="0.25"/>
  <cols>
    <col min="1" max="1" width="11" style="3" customWidth="1"/>
    <col min="2" max="2" width="25.85546875" customWidth="1"/>
    <col min="3" max="3" width="21.42578125" customWidth="1"/>
    <col min="4" max="4" width="15.5703125" customWidth="1"/>
  </cols>
  <sheetData>
    <row r="1" spans="1:5" x14ac:dyDescent="0.25">
      <c r="A1" s="1" t="s">
        <v>10</v>
      </c>
      <c r="E1" s="12"/>
    </row>
    <row r="2" spans="1:5" x14ac:dyDescent="0.25">
      <c r="A2" s="1" t="s">
        <v>11</v>
      </c>
      <c r="E2" s="12"/>
    </row>
    <row r="3" spans="1:5" x14ac:dyDescent="0.25">
      <c r="A3" s="1"/>
      <c r="E3" s="12"/>
    </row>
    <row r="4" spans="1:5" x14ac:dyDescent="0.25">
      <c r="A4" s="11" t="s">
        <v>13</v>
      </c>
      <c r="E4" s="12"/>
    </row>
    <row r="6" spans="1:5" s="7" customFormat="1" ht="12.75" thickBot="1" x14ac:dyDescent="0.3">
      <c r="A6" s="6" t="s">
        <v>0</v>
      </c>
      <c r="B6" s="6" t="s">
        <v>1</v>
      </c>
      <c r="C6" s="6" t="s">
        <v>7</v>
      </c>
      <c r="D6" s="6" t="s">
        <v>9</v>
      </c>
    </row>
    <row r="7" spans="1:5" x14ac:dyDescent="0.25">
      <c r="D7" s="10"/>
    </row>
    <row r="8" spans="1:5" x14ac:dyDescent="0.25">
      <c r="D8" s="10"/>
    </row>
    <row r="9" spans="1:5" x14ac:dyDescent="0.25">
      <c r="D9" s="10"/>
    </row>
    <row r="10" spans="1:5" x14ac:dyDescent="0.25">
      <c r="D10" s="10"/>
    </row>
    <row r="11" spans="1:5" x14ac:dyDescent="0.25">
      <c r="D11" s="10"/>
    </row>
    <row r="12" spans="1:5" x14ac:dyDescent="0.25">
      <c r="D12" s="10"/>
    </row>
    <row r="13" spans="1:5" ht="15.75" thickBot="1" x14ac:dyDescent="0.3">
      <c r="D13" s="10"/>
    </row>
    <row r="14" spans="1:5" ht="15.75" thickTop="1" x14ac:dyDescent="0.25">
      <c r="C14" s="4" t="s">
        <v>6</v>
      </c>
      <c r="D14" s="9">
        <f>SUM(D8:D13)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M13" sqref="M13"/>
    </sheetView>
  </sheetViews>
  <sheetFormatPr defaultRowHeight="15" x14ac:dyDescent="0.25"/>
  <cols>
    <col min="1" max="1" width="11" style="3" customWidth="1"/>
    <col min="2" max="2" width="25.85546875" customWidth="1"/>
    <col min="3" max="3" width="24.5703125" bestFit="1" customWidth="1"/>
    <col min="4" max="4" width="15.5703125" customWidth="1"/>
  </cols>
  <sheetData>
    <row r="1" spans="1:5" x14ac:dyDescent="0.25">
      <c r="A1" s="1" t="s">
        <v>10</v>
      </c>
      <c r="E1" s="12"/>
    </row>
    <row r="2" spans="1:5" x14ac:dyDescent="0.25">
      <c r="A2" s="1" t="s">
        <v>11</v>
      </c>
      <c r="E2" s="12"/>
    </row>
    <row r="3" spans="1:5" x14ac:dyDescent="0.25">
      <c r="A3" s="1"/>
      <c r="E3" s="12"/>
    </row>
    <row r="4" spans="1:5" x14ac:dyDescent="0.25">
      <c r="A4" s="11" t="s">
        <v>37</v>
      </c>
      <c r="E4" s="12"/>
    </row>
    <row r="6" spans="1:5" s="7" customFormat="1" ht="12.75" thickBot="1" x14ac:dyDescent="0.3">
      <c r="A6" s="14" t="s">
        <v>0</v>
      </c>
      <c r="B6" s="14" t="s">
        <v>1</v>
      </c>
      <c r="C6" s="14" t="s">
        <v>7</v>
      </c>
      <c r="D6" s="14" t="s">
        <v>9</v>
      </c>
    </row>
    <row r="7" spans="1:5" x14ac:dyDescent="0.25">
      <c r="A7" s="3">
        <v>44118</v>
      </c>
      <c r="B7" t="s">
        <v>45</v>
      </c>
      <c r="C7" t="s">
        <v>38</v>
      </c>
      <c r="D7" s="10">
        <v>114.98</v>
      </c>
    </row>
    <row r="8" spans="1:5" x14ac:dyDescent="0.25">
      <c r="A8" s="3">
        <v>44149</v>
      </c>
      <c r="B8" t="s">
        <v>45</v>
      </c>
      <c r="C8" t="s">
        <v>38</v>
      </c>
      <c r="D8" s="10">
        <v>114.98</v>
      </c>
    </row>
    <row r="9" spans="1:5" x14ac:dyDescent="0.25">
      <c r="A9" s="3">
        <v>44179</v>
      </c>
      <c r="B9" t="s">
        <v>45</v>
      </c>
      <c r="C9" t="s">
        <v>38</v>
      </c>
      <c r="D9" s="10">
        <v>114.98</v>
      </c>
    </row>
    <row r="10" spans="1:5" x14ac:dyDescent="0.25">
      <c r="A10" s="3">
        <v>44116</v>
      </c>
      <c r="B10" t="s">
        <v>45</v>
      </c>
      <c r="C10" t="s">
        <v>62</v>
      </c>
      <c r="D10" s="10">
        <v>184.96</v>
      </c>
      <c r="E10" s="27"/>
    </row>
    <row r="11" spans="1:5" x14ac:dyDescent="0.25">
      <c r="A11" s="3">
        <v>44147</v>
      </c>
      <c r="B11" t="s">
        <v>45</v>
      </c>
      <c r="C11" t="s">
        <v>62</v>
      </c>
      <c r="D11" s="10">
        <v>184.96</v>
      </c>
      <c r="E11" s="27"/>
    </row>
    <row r="12" spans="1:5" x14ac:dyDescent="0.25">
      <c r="A12" s="3">
        <v>44177</v>
      </c>
      <c r="B12" t="s">
        <v>45</v>
      </c>
      <c r="C12" t="s">
        <v>62</v>
      </c>
      <c r="D12" s="10">
        <v>184.96</v>
      </c>
      <c r="E12" s="27"/>
    </row>
    <row r="13" spans="1:5" x14ac:dyDescent="0.25">
      <c r="A13" s="3">
        <v>44208</v>
      </c>
      <c r="B13" t="s">
        <v>45</v>
      </c>
      <c r="C13" t="s">
        <v>62</v>
      </c>
      <c r="D13" s="10">
        <v>184.96</v>
      </c>
      <c r="E13" s="26"/>
    </row>
    <row r="14" spans="1:5" x14ac:dyDescent="0.25">
      <c r="D14" s="10"/>
    </row>
    <row r="15" spans="1:5" ht="15.75" thickBot="1" x14ac:dyDescent="0.3">
      <c r="D15" s="10"/>
    </row>
    <row r="16" spans="1:5" ht="15.75" thickTop="1" x14ac:dyDescent="0.25">
      <c r="C16" s="4" t="s">
        <v>6</v>
      </c>
      <c r="D16" s="9">
        <f>SUM(D7:D15)</f>
        <v>1084.78</v>
      </c>
    </row>
  </sheetData>
  <sortState ref="A7:E13">
    <sortCondition ref="A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4" workbookViewId="0">
      <pane ySplit="3" topLeftCell="A7" activePane="bottomLeft" state="frozen"/>
      <selection activeCell="A4" sqref="A4"/>
      <selection pane="bottomLeft" activeCell="D17" sqref="D17"/>
    </sheetView>
  </sheetViews>
  <sheetFormatPr defaultRowHeight="15" x14ac:dyDescent="0.25"/>
  <cols>
    <col min="1" max="1" width="11.85546875" style="1" customWidth="1"/>
    <col min="2" max="2" width="30.140625" bestFit="1" customWidth="1"/>
    <col min="3" max="3" width="32.42578125" customWidth="1"/>
    <col min="4" max="4" width="11.28515625" customWidth="1"/>
    <col min="5" max="5" width="7.140625" style="12" bestFit="1" customWidth="1"/>
    <col min="6" max="6" width="9.140625" style="12"/>
  </cols>
  <sheetData>
    <row r="1" spans="1:12" x14ac:dyDescent="0.25">
      <c r="A1" s="1" t="s">
        <v>10</v>
      </c>
    </row>
    <row r="2" spans="1:12" x14ac:dyDescent="0.25">
      <c r="A2" s="1" t="s">
        <v>11</v>
      </c>
    </row>
    <row r="4" spans="1:12" x14ac:dyDescent="0.25">
      <c r="A4" s="11" t="s">
        <v>14</v>
      </c>
    </row>
    <row r="6" spans="1:12" s="7" customFormat="1" ht="12.75" thickBot="1" x14ac:dyDescent="0.3">
      <c r="A6" s="6" t="s">
        <v>0</v>
      </c>
      <c r="B6" s="6" t="s">
        <v>1</v>
      </c>
      <c r="C6" s="6" t="s">
        <v>8</v>
      </c>
      <c r="D6" s="6" t="s">
        <v>9</v>
      </c>
      <c r="E6" s="8" t="s">
        <v>2</v>
      </c>
      <c r="F6" s="6" t="s">
        <v>17</v>
      </c>
    </row>
    <row r="7" spans="1:12" x14ac:dyDescent="0.25">
      <c r="A7" s="3">
        <v>44105</v>
      </c>
      <c r="B7" t="s">
        <v>25</v>
      </c>
      <c r="C7" s="2" t="s">
        <v>26</v>
      </c>
      <c r="D7" s="13">
        <v>750</v>
      </c>
      <c r="E7" s="15"/>
      <c r="F7" s="12" t="s">
        <v>19</v>
      </c>
    </row>
    <row r="8" spans="1:12" x14ac:dyDescent="0.25">
      <c r="A8" s="3">
        <v>44136</v>
      </c>
      <c r="B8" t="s">
        <v>25</v>
      </c>
      <c r="C8" s="2" t="s">
        <v>26</v>
      </c>
      <c r="D8" s="13">
        <v>750</v>
      </c>
      <c r="E8" s="15" t="s">
        <v>3</v>
      </c>
      <c r="F8" s="12" t="s">
        <v>18</v>
      </c>
    </row>
    <row r="9" spans="1:12" x14ac:dyDescent="0.25">
      <c r="A9" s="3">
        <v>44166</v>
      </c>
      <c r="B9" t="s">
        <v>25</v>
      </c>
      <c r="C9" s="2" t="s">
        <v>26</v>
      </c>
      <c r="D9" s="13">
        <v>750</v>
      </c>
      <c r="E9" s="15" t="s">
        <v>4</v>
      </c>
      <c r="F9" s="12" t="s">
        <v>18</v>
      </c>
      <c r="J9" s="18" t="s">
        <v>47</v>
      </c>
      <c r="K9" s="18" t="s">
        <v>48</v>
      </c>
      <c r="L9" s="18" t="s">
        <v>49</v>
      </c>
    </row>
    <row r="10" spans="1:12" x14ac:dyDescent="0.25">
      <c r="A10" s="3"/>
      <c r="C10" s="2"/>
      <c r="D10" s="13"/>
      <c r="E10" s="15"/>
      <c r="I10" s="16" t="s">
        <v>46</v>
      </c>
      <c r="J10" s="13">
        <v>750</v>
      </c>
      <c r="K10" s="13">
        <v>5116.66</v>
      </c>
      <c r="L10" s="19">
        <f>J10/K10</f>
        <v>0.14657999554396814</v>
      </c>
    </row>
    <row r="11" spans="1:12" x14ac:dyDescent="0.25">
      <c r="A11" s="3"/>
      <c r="B11" t="s">
        <v>70</v>
      </c>
      <c r="C11" s="2" t="s">
        <v>71</v>
      </c>
      <c r="D11" s="13">
        <v>45612.51</v>
      </c>
      <c r="E11" s="15"/>
    </row>
    <row r="12" spans="1:12" x14ac:dyDescent="0.25">
      <c r="A12" s="3"/>
      <c r="B12" t="s">
        <v>80</v>
      </c>
      <c r="C12" s="2"/>
      <c r="D12" s="13">
        <f>'Inst Benefits'!H19</f>
        <v>4303.58</v>
      </c>
      <c r="E12" s="15"/>
    </row>
    <row r="13" spans="1:12" x14ac:dyDescent="0.25">
      <c r="A13" s="3"/>
      <c r="B13" t="s">
        <v>84</v>
      </c>
      <c r="C13" s="2"/>
      <c r="D13" s="13">
        <f>76+618.5</f>
        <v>694.5</v>
      </c>
      <c r="E13" s="15"/>
      <c r="H13" t="s">
        <v>83</v>
      </c>
    </row>
    <row r="14" spans="1:12" x14ac:dyDescent="0.25">
      <c r="A14" s="3"/>
      <c r="B14" t="s">
        <v>84</v>
      </c>
      <c r="C14" s="2"/>
      <c r="D14" s="13">
        <v>684.1</v>
      </c>
      <c r="E14" s="15"/>
    </row>
    <row r="15" spans="1:12" ht="15.75" thickBot="1" x14ac:dyDescent="0.3">
      <c r="A15" s="3"/>
      <c r="C15" s="2"/>
      <c r="D15" s="13"/>
      <c r="E15" s="15"/>
    </row>
    <row r="16" spans="1:12" ht="15.75" thickTop="1" x14ac:dyDescent="0.25">
      <c r="A16" s="3"/>
      <c r="C16" s="4" t="s">
        <v>6</v>
      </c>
      <c r="D16" s="9">
        <f>SUM(D7:D15)</f>
        <v>53544.69</v>
      </c>
      <c r="E16" s="15"/>
    </row>
    <row r="17" spans="1:6" x14ac:dyDescent="0.25">
      <c r="A17" s="3"/>
      <c r="C17" s="2"/>
      <c r="D17" s="13"/>
      <c r="E17" s="15"/>
    </row>
    <row r="18" spans="1:6" x14ac:dyDescent="0.25">
      <c r="A18" s="3"/>
      <c r="C18" s="2"/>
      <c r="D18" s="13"/>
      <c r="E18" s="15"/>
    </row>
    <row r="19" spans="1:6" x14ac:dyDescent="0.25">
      <c r="A19" s="3"/>
      <c r="C19" s="2"/>
      <c r="D19" s="13"/>
      <c r="E19" s="15"/>
    </row>
    <row r="20" spans="1:6" x14ac:dyDescent="0.25">
      <c r="A20" s="3"/>
      <c r="C20" s="2"/>
      <c r="D20" s="13"/>
      <c r="E20" s="15"/>
    </row>
    <row r="21" spans="1:6" x14ac:dyDescent="0.25">
      <c r="A21" s="3"/>
      <c r="C21" s="2"/>
      <c r="D21" s="13"/>
      <c r="E21" s="15"/>
    </row>
    <row r="22" spans="1:6" x14ac:dyDescent="0.25">
      <c r="A22" s="3"/>
      <c r="C22" s="2"/>
      <c r="D22" s="13"/>
      <c r="E22" s="15"/>
      <c r="F22"/>
    </row>
    <row r="23" spans="1:6" x14ac:dyDescent="0.25">
      <c r="A23" s="3"/>
      <c r="C23" s="2"/>
      <c r="D23" s="13"/>
      <c r="E23" s="15"/>
      <c r="F23"/>
    </row>
    <row r="24" spans="1:6" x14ac:dyDescent="0.25">
      <c r="A24" s="3"/>
      <c r="C24" s="2"/>
      <c r="D24" s="13"/>
      <c r="E24" s="15"/>
      <c r="F24"/>
    </row>
    <row r="25" spans="1:6" x14ac:dyDescent="0.25">
      <c r="A25" s="3"/>
      <c r="E25"/>
      <c r="F25"/>
    </row>
    <row r="26" spans="1:6" x14ac:dyDescent="0.25">
      <c r="A26" s="3"/>
      <c r="E26"/>
      <c r="F26"/>
    </row>
    <row r="27" spans="1:6" x14ac:dyDescent="0.25">
      <c r="E27"/>
      <c r="F27"/>
    </row>
    <row r="28" spans="1:6" x14ac:dyDescent="0.25">
      <c r="E28"/>
    </row>
    <row r="29" spans="1:6" x14ac:dyDescent="0.25">
      <c r="E29"/>
    </row>
    <row r="30" spans="1:6" x14ac:dyDescent="0.25">
      <c r="E3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4" workbookViewId="0">
      <pane ySplit="3" topLeftCell="A7" activePane="bottomLeft" state="frozen"/>
      <selection activeCell="A4" sqref="A4"/>
      <selection pane="bottomLeft" activeCell="G19" sqref="G19"/>
    </sheetView>
  </sheetViews>
  <sheetFormatPr defaultRowHeight="15" x14ac:dyDescent="0.25"/>
  <cols>
    <col min="1" max="1" width="11.85546875" style="1" customWidth="1"/>
    <col min="2" max="2" width="20.7109375" customWidth="1"/>
    <col min="3" max="3" width="32.42578125" customWidth="1"/>
    <col min="4" max="4" width="11.28515625" customWidth="1"/>
    <col min="5" max="5" width="9.140625" style="12"/>
  </cols>
  <sheetData>
    <row r="1" spans="1:5" x14ac:dyDescent="0.25">
      <c r="A1" s="1" t="s">
        <v>10</v>
      </c>
    </row>
    <row r="2" spans="1:5" x14ac:dyDescent="0.25">
      <c r="A2" s="1" t="s">
        <v>11</v>
      </c>
    </row>
    <row r="4" spans="1:5" x14ac:dyDescent="0.25">
      <c r="A4" s="11" t="s">
        <v>12</v>
      </c>
    </row>
    <row r="6" spans="1:5" s="7" customFormat="1" ht="12.75" thickBot="1" x14ac:dyDescent="0.3">
      <c r="A6" s="6" t="s">
        <v>0</v>
      </c>
      <c r="B6" s="6" t="s">
        <v>1</v>
      </c>
      <c r="C6" s="6" t="s">
        <v>8</v>
      </c>
      <c r="D6" s="6" t="s">
        <v>9</v>
      </c>
      <c r="E6" s="6" t="s">
        <v>2</v>
      </c>
    </row>
    <row r="7" spans="1:5" x14ac:dyDescent="0.25">
      <c r="A7" s="3">
        <v>44169</v>
      </c>
      <c r="B7" t="s">
        <v>5</v>
      </c>
      <c r="C7" s="2" t="s">
        <v>55</v>
      </c>
      <c r="D7" s="13">
        <f>38.97*1.055</f>
        <v>41.113349999999997</v>
      </c>
      <c r="E7" s="12" t="s">
        <v>3</v>
      </c>
    </row>
    <row r="8" spans="1:5" x14ac:dyDescent="0.25">
      <c r="A8" s="3">
        <v>44160</v>
      </c>
      <c r="B8" t="s">
        <v>5</v>
      </c>
      <c r="C8" s="2" t="s">
        <v>56</v>
      </c>
      <c r="D8" s="13">
        <v>82.42</v>
      </c>
      <c r="E8" s="12" t="s">
        <v>4</v>
      </c>
    </row>
    <row r="9" spans="1:5" x14ac:dyDescent="0.25">
      <c r="A9" s="3">
        <v>44160</v>
      </c>
      <c r="B9" t="s">
        <v>5</v>
      </c>
      <c r="C9" s="2" t="s">
        <v>56</v>
      </c>
      <c r="D9" s="13">
        <v>28.47</v>
      </c>
      <c r="E9" s="12" t="s">
        <v>3</v>
      </c>
    </row>
    <row r="10" spans="1:5" x14ac:dyDescent="0.25">
      <c r="A10" s="3">
        <v>44112</v>
      </c>
      <c r="B10" t="s">
        <v>15</v>
      </c>
      <c r="C10" s="2" t="s">
        <v>56</v>
      </c>
      <c r="D10" s="13">
        <v>105.48</v>
      </c>
      <c r="E10" s="12" t="s">
        <v>3</v>
      </c>
    </row>
    <row r="11" spans="1:5" x14ac:dyDescent="0.25">
      <c r="A11" s="3">
        <v>44148</v>
      </c>
      <c r="B11" t="s">
        <v>5</v>
      </c>
      <c r="C11" s="2" t="s">
        <v>55</v>
      </c>
      <c r="D11" s="13">
        <v>54.82</v>
      </c>
      <c r="E11" s="12" t="s">
        <v>35</v>
      </c>
    </row>
    <row r="12" spans="1:5" x14ac:dyDescent="0.25">
      <c r="A12" s="3">
        <v>44152</v>
      </c>
      <c r="B12" t="s">
        <v>5</v>
      </c>
      <c r="C12" s="2" t="s">
        <v>56</v>
      </c>
      <c r="D12" s="13">
        <f>26.99*1.055</f>
        <v>28.474449999999997</v>
      </c>
      <c r="E12" s="12" t="s">
        <v>3</v>
      </c>
    </row>
    <row r="13" spans="1:5" x14ac:dyDescent="0.25">
      <c r="A13" s="3">
        <v>44152</v>
      </c>
      <c r="B13" t="s">
        <v>57</v>
      </c>
      <c r="C13" s="2" t="s">
        <v>58</v>
      </c>
      <c r="D13" s="13">
        <v>197.13</v>
      </c>
      <c r="E13" s="12" t="s">
        <v>59</v>
      </c>
    </row>
    <row r="14" spans="1:5" x14ac:dyDescent="0.25">
      <c r="A14" s="3">
        <v>44147</v>
      </c>
      <c r="B14" t="s">
        <v>5</v>
      </c>
      <c r="C14" s="2" t="s">
        <v>55</v>
      </c>
      <c r="D14" s="13">
        <v>54.82</v>
      </c>
      <c r="E14" s="12" t="s">
        <v>35</v>
      </c>
    </row>
    <row r="15" spans="1:5" x14ac:dyDescent="0.25">
      <c r="A15" s="3">
        <v>44509</v>
      </c>
      <c r="B15" t="s">
        <v>5</v>
      </c>
      <c r="C15" s="2" t="s">
        <v>60</v>
      </c>
      <c r="D15" s="13">
        <v>131.38</v>
      </c>
      <c r="E15" s="12" t="s">
        <v>35</v>
      </c>
    </row>
    <row r="16" spans="1:5" x14ac:dyDescent="0.25">
      <c r="A16" s="3"/>
      <c r="C16" s="2"/>
      <c r="D16" s="13"/>
    </row>
    <row r="17" spans="1:4" x14ac:dyDescent="0.25">
      <c r="A17" s="3"/>
      <c r="C17" s="2"/>
      <c r="D17" s="13"/>
    </row>
    <row r="18" spans="1:4" ht="15.75" thickBot="1" x14ac:dyDescent="0.3">
      <c r="A18" s="3"/>
      <c r="C18" s="2"/>
    </row>
    <row r="19" spans="1:4" ht="15.75" thickTop="1" x14ac:dyDescent="0.25">
      <c r="A19" s="3"/>
      <c r="C19" s="2"/>
      <c r="D19" s="9">
        <f>SUM(D7:D18)</f>
        <v>724.1078</v>
      </c>
    </row>
    <row r="20" spans="1:4" x14ac:dyDescent="0.25">
      <c r="A20" s="3"/>
      <c r="C20" s="2"/>
      <c r="D20" s="13"/>
    </row>
    <row r="21" spans="1:4" x14ac:dyDescent="0.25">
      <c r="A21" s="3"/>
      <c r="C21" s="2"/>
      <c r="D21" s="13"/>
    </row>
    <row r="22" spans="1:4" x14ac:dyDescent="0.25">
      <c r="A22" s="3"/>
      <c r="C22" s="2"/>
      <c r="D22" s="13"/>
    </row>
    <row r="23" spans="1:4" x14ac:dyDescent="0.25">
      <c r="A23" s="3"/>
      <c r="C23" s="2"/>
      <c r="D23" s="13"/>
    </row>
    <row r="24" spans="1:4" x14ac:dyDescent="0.25">
      <c r="A24" s="3"/>
      <c r="C24" s="2"/>
      <c r="D24" s="13"/>
    </row>
    <row r="25" spans="1:4" x14ac:dyDescent="0.25">
      <c r="A25" s="3"/>
      <c r="C25" s="2"/>
      <c r="D25" s="13"/>
    </row>
    <row r="26" spans="1:4" x14ac:dyDescent="0.25">
      <c r="A26" s="3"/>
      <c r="C26" s="2"/>
      <c r="D26" s="13"/>
    </row>
    <row r="27" spans="1:4" x14ac:dyDescent="0.25">
      <c r="C27" s="2"/>
      <c r="D27" s="13"/>
    </row>
    <row r="28" spans="1:4" x14ac:dyDescent="0.25">
      <c r="C28" s="2"/>
      <c r="D28" s="13"/>
    </row>
    <row r="29" spans="1:4" x14ac:dyDescent="0.25">
      <c r="C29" s="2"/>
      <c r="D29" s="13"/>
    </row>
    <row r="30" spans="1:4" x14ac:dyDescent="0.25">
      <c r="C30" s="2"/>
      <c r="D30" s="13"/>
    </row>
    <row r="31" spans="1:4" x14ac:dyDescent="0.25">
      <c r="C31" s="2"/>
      <c r="D31" s="13"/>
    </row>
    <row r="32" spans="1:4" x14ac:dyDescent="0.25">
      <c r="C32" s="2"/>
      <c r="D32" s="13"/>
    </row>
    <row r="33" spans="3:4" x14ac:dyDescent="0.25">
      <c r="C33" s="2"/>
      <c r="D33" s="13"/>
    </row>
    <row r="34" spans="3:4" x14ac:dyDescent="0.25">
      <c r="C34" s="2"/>
      <c r="D34" s="13"/>
    </row>
    <row r="35" spans="3:4" ht="15.75" thickBot="1" x14ac:dyDescent="0.3"/>
    <row r="36" spans="3:4" ht="15.75" thickTop="1" x14ac:dyDescent="0.25">
      <c r="C36" s="4"/>
      <c r="D36" s="9"/>
    </row>
    <row r="37" spans="3:4" x14ac:dyDescent="0.25">
      <c r="D37" s="5"/>
    </row>
  </sheetData>
  <sortState ref="A7:E25">
    <sortCondition ref="A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4" workbookViewId="0">
      <pane ySplit="3" topLeftCell="A34" activePane="bottomLeft" state="frozen"/>
      <selection activeCell="A4" sqref="A4"/>
      <selection pane="bottomLeft" activeCell="H44" sqref="H44"/>
    </sheetView>
  </sheetViews>
  <sheetFormatPr defaultRowHeight="15" x14ac:dyDescent="0.25"/>
  <cols>
    <col min="1" max="1" width="11.85546875" style="1" customWidth="1"/>
    <col min="2" max="2" width="30.140625" bestFit="1" customWidth="1"/>
    <col min="3" max="3" width="32.42578125" customWidth="1"/>
    <col min="4" max="4" width="11.28515625" style="20" customWidth="1"/>
    <col min="5" max="5" width="7.140625" style="12" bestFit="1" customWidth="1"/>
    <col min="6" max="6" width="9.140625" style="12"/>
  </cols>
  <sheetData>
    <row r="1" spans="1:6" x14ac:dyDescent="0.25">
      <c r="A1" s="1" t="s">
        <v>10</v>
      </c>
    </row>
    <row r="2" spans="1:6" x14ac:dyDescent="0.25">
      <c r="A2" s="1" t="s">
        <v>11</v>
      </c>
    </row>
    <row r="4" spans="1:6" x14ac:dyDescent="0.25">
      <c r="A4" s="11" t="s">
        <v>36</v>
      </c>
    </row>
    <row r="6" spans="1:6" s="7" customFormat="1" ht="15.75" thickBot="1" x14ac:dyDescent="0.3">
      <c r="A6" s="14" t="s">
        <v>0</v>
      </c>
      <c r="B6" s="14" t="s">
        <v>1</v>
      </c>
      <c r="C6" s="14" t="s">
        <v>8</v>
      </c>
      <c r="D6" s="21" t="s">
        <v>9</v>
      </c>
      <c r="E6" s="14" t="s">
        <v>2</v>
      </c>
      <c r="F6" s="14" t="s">
        <v>17</v>
      </c>
    </row>
    <row r="7" spans="1:6" x14ac:dyDescent="0.25">
      <c r="A7" s="24">
        <v>44106</v>
      </c>
      <c r="B7" t="s">
        <v>23</v>
      </c>
      <c r="C7" t="s">
        <v>24</v>
      </c>
      <c r="D7" s="22">
        <v>138.66</v>
      </c>
      <c r="E7" s="15" t="s">
        <v>3</v>
      </c>
    </row>
    <row r="8" spans="1:6" x14ac:dyDescent="0.25">
      <c r="A8" s="24">
        <v>44113</v>
      </c>
      <c r="B8" t="s">
        <v>23</v>
      </c>
      <c r="C8" t="s">
        <v>24</v>
      </c>
      <c r="D8" s="22">
        <v>669.3</v>
      </c>
      <c r="E8" s="15" t="s">
        <v>3</v>
      </c>
      <c r="F8" s="12" t="s">
        <v>18</v>
      </c>
    </row>
    <row r="9" spans="1:6" x14ac:dyDescent="0.25">
      <c r="A9" s="24">
        <v>44113</v>
      </c>
      <c r="B9" t="s">
        <v>23</v>
      </c>
      <c r="C9" t="s">
        <v>24</v>
      </c>
      <c r="D9" s="22">
        <v>601.54</v>
      </c>
      <c r="E9" s="15" t="s">
        <v>3</v>
      </c>
      <c r="F9" s="12" t="s">
        <v>18</v>
      </c>
    </row>
    <row r="10" spans="1:6" x14ac:dyDescent="0.25">
      <c r="A10" s="24">
        <v>44120</v>
      </c>
      <c r="B10" t="s">
        <v>23</v>
      </c>
      <c r="C10" t="s">
        <v>24</v>
      </c>
      <c r="D10" s="22">
        <v>287.27999999999997</v>
      </c>
      <c r="E10" s="15" t="s">
        <v>3</v>
      </c>
      <c r="F10" s="12" t="s">
        <v>18</v>
      </c>
    </row>
    <row r="11" spans="1:6" x14ac:dyDescent="0.25">
      <c r="A11" s="24">
        <v>44123</v>
      </c>
      <c r="B11" t="s">
        <v>23</v>
      </c>
      <c r="C11" t="s">
        <v>24</v>
      </c>
      <c r="D11" s="22">
        <v>606.86</v>
      </c>
      <c r="E11" s="15" t="s">
        <v>3</v>
      </c>
    </row>
    <row r="12" spans="1:6" x14ac:dyDescent="0.25">
      <c r="A12" s="24">
        <v>44123</v>
      </c>
      <c r="B12" t="s">
        <v>23</v>
      </c>
      <c r="C12" t="s">
        <v>24</v>
      </c>
      <c r="D12" s="22">
        <v>600</v>
      </c>
      <c r="E12" s="15" t="s">
        <v>3</v>
      </c>
    </row>
    <row r="13" spans="1:6" x14ac:dyDescent="0.25">
      <c r="A13" s="24">
        <v>44124</v>
      </c>
      <c r="B13" t="s">
        <v>23</v>
      </c>
      <c r="C13" t="s">
        <v>24</v>
      </c>
      <c r="D13" s="22">
        <v>3.5</v>
      </c>
      <c r="E13" s="15" t="s">
        <v>3</v>
      </c>
    </row>
    <row r="14" spans="1:6" x14ac:dyDescent="0.25">
      <c r="A14" s="24">
        <v>44127</v>
      </c>
      <c r="B14" t="s">
        <v>23</v>
      </c>
      <c r="C14" t="s">
        <v>24</v>
      </c>
      <c r="D14" s="22">
        <v>600</v>
      </c>
      <c r="E14" s="15" t="s">
        <v>3</v>
      </c>
    </row>
    <row r="15" spans="1:6" x14ac:dyDescent="0.25">
      <c r="A15" s="24">
        <v>44127</v>
      </c>
      <c r="B15" t="s">
        <v>23</v>
      </c>
      <c r="C15" t="s">
        <v>24</v>
      </c>
      <c r="D15" s="22">
        <v>600</v>
      </c>
      <c r="E15" s="15" t="s">
        <v>3</v>
      </c>
    </row>
    <row r="16" spans="1:6" x14ac:dyDescent="0.25">
      <c r="A16" s="24">
        <v>44134</v>
      </c>
      <c r="B16" t="s">
        <v>23</v>
      </c>
      <c r="C16" t="s">
        <v>24</v>
      </c>
      <c r="D16" s="22">
        <v>827.08</v>
      </c>
      <c r="E16" s="15" t="s">
        <v>3</v>
      </c>
    </row>
    <row r="17" spans="1:6" x14ac:dyDescent="0.25">
      <c r="A17" s="24">
        <v>44134</v>
      </c>
      <c r="B17" t="s">
        <v>23</v>
      </c>
      <c r="C17" t="s">
        <v>24</v>
      </c>
      <c r="D17" s="22">
        <v>601.67999999999995</v>
      </c>
      <c r="E17" s="15" t="s">
        <v>3</v>
      </c>
    </row>
    <row r="18" spans="1:6" x14ac:dyDescent="0.25">
      <c r="A18" s="24">
        <v>44134</v>
      </c>
      <c r="B18" t="s">
        <v>23</v>
      </c>
      <c r="C18" t="s">
        <v>24</v>
      </c>
      <c r="D18" s="22">
        <v>15.16</v>
      </c>
      <c r="E18" s="15" t="s">
        <v>3</v>
      </c>
    </row>
    <row r="19" spans="1:6" x14ac:dyDescent="0.25">
      <c r="A19" s="24">
        <v>44137</v>
      </c>
      <c r="B19" t="s">
        <v>23</v>
      </c>
      <c r="C19" t="s">
        <v>24</v>
      </c>
      <c r="D19" s="22">
        <v>656.84</v>
      </c>
      <c r="E19" s="15" t="s">
        <v>3</v>
      </c>
      <c r="F19"/>
    </row>
    <row r="20" spans="1:6" x14ac:dyDescent="0.25">
      <c r="A20" s="24">
        <v>44137</v>
      </c>
      <c r="B20" t="s">
        <v>23</v>
      </c>
      <c r="C20" t="s">
        <v>24</v>
      </c>
      <c r="D20" s="22">
        <v>612.17999999999995</v>
      </c>
      <c r="E20" s="15" t="s">
        <v>3</v>
      </c>
      <c r="F20"/>
    </row>
    <row r="21" spans="1:6" x14ac:dyDescent="0.25">
      <c r="A21" s="24">
        <v>44141</v>
      </c>
      <c r="B21" t="s">
        <v>23</v>
      </c>
      <c r="C21" t="s">
        <v>24</v>
      </c>
      <c r="D21" s="22">
        <v>152.87</v>
      </c>
      <c r="E21" s="15" t="s">
        <v>3</v>
      </c>
      <c r="F21"/>
    </row>
    <row r="22" spans="1:6" x14ac:dyDescent="0.25">
      <c r="A22" s="24">
        <v>44141</v>
      </c>
      <c r="B22" t="s">
        <v>23</v>
      </c>
      <c r="C22" t="s">
        <v>24</v>
      </c>
      <c r="D22" s="22">
        <v>600</v>
      </c>
      <c r="E22" s="15" t="s">
        <v>3</v>
      </c>
      <c r="F22"/>
    </row>
    <row r="23" spans="1:6" x14ac:dyDescent="0.25">
      <c r="A23" s="24">
        <v>44141</v>
      </c>
      <c r="B23" t="s">
        <v>23</v>
      </c>
      <c r="C23" t="s">
        <v>24</v>
      </c>
      <c r="D23" s="22">
        <v>600</v>
      </c>
      <c r="E23" s="15" t="s">
        <v>3</v>
      </c>
      <c r="F23"/>
    </row>
    <row r="24" spans="1:6" x14ac:dyDescent="0.25">
      <c r="A24" s="24">
        <v>44148</v>
      </c>
      <c r="B24" t="s">
        <v>23</v>
      </c>
      <c r="C24" t="s">
        <v>24</v>
      </c>
      <c r="D24" s="22">
        <v>699.82</v>
      </c>
      <c r="E24" s="15" t="s">
        <v>3</v>
      </c>
      <c r="F24"/>
    </row>
    <row r="25" spans="1:6" x14ac:dyDescent="0.25">
      <c r="A25" s="24">
        <v>44148</v>
      </c>
      <c r="B25" t="s">
        <v>23</v>
      </c>
      <c r="C25" t="s">
        <v>24</v>
      </c>
      <c r="D25" s="22">
        <v>600</v>
      </c>
      <c r="E25" s="15" t="s">
        <v>3</v>
      </c>
    </row>
    <row r="26" spans="1:6" x14ac:dyDescent="0.25">
      <c r="A26" s="24">
        <v>44155</v>
      </c>
      <c r="B26" t="s">
        <v>23</v>
      </c>
      <c r="C26" t="s">
        <v>24</v>
      </c>
      <c r="D26" s="22">
        <v>119.9</v>
      </c>
      <c r="E26" s="15" t="s">
        <v>3</v>
      </c>
    </row>
    <row r="27" spans="1:6" x14ac:dyDescent="0.25">
      <c r="A27" s="24">
        <v>44155</v>
      </c>
      <c r="B27" t="s">
        <v>23</v>
      </c>
      <c r="C27" t="s">
        <v>24</v>
      </c>
      <c r="D27" s="22">
        <v>598.88</v>
      </c>
      <c r="E27" s="15" t="s">
        <v>3</v>
      </c>
    </row>
    <row r="28" spans="1:6" x14ac:dyDescent="0.25">
      <c r="A28" s="24">
        <v>44159</v>
      </c>
      <c r="B28" t="s">
        <v>23</v>
      </c>
      <c r="C28" t="s">
        <v>24</v>
      </c>
      <c r="D28" s="22">
        <v>65.25</v>
      </c>
      <c r="E28" s="15" t="s">
        <v>3</v>
      </c>
    </row>
    <row r="29" spans="1:6" x14ac:dyDescent="0.25">
      <c r="A29" s="24">
        <v>44160</v>
      </c>
      <c r="B29" t="s">
        <v>23</v>
      </c>
      <c r="C29" t="s">
        <v>24</v>
      </c>
      <c r="D29" s="22">
        <v>852.38</v>
      </c>
      <c r="E29" s="15" t="s">
        <v>3</v>
      </c>
    </row>
    <row r="30" spans="1:6" x14ac:dyDescent="0.25">
      <c r="A30" s="24">
        <v>44162</v>
      </c>
      <c r="B30" t="s">
        <v>23</v>
      </c>
      <c r="C30" t="s">
        <v>24</v>
      </c>
      <c r="D30" s="22">
        <v>198.17</v>
      </c>
      <c r="E30" s="15" t="s">
        <v>3</v>
      </c>
    </row>
    <row r="31" spans="1:6" x14ac:dyDescent="0.25">
      <c r="A31" s="24">
        <v>44162</v>
      </c>
      <c r="B31" t="s">
        <v>23</v>
      </c>
      <c r="C31" t="s">
        <v>24</v>
      </c>
      <c r="D31" s="22">
        <v>639.76</v>
      </c>
      <c r="E31" s="15" t="s">
        <v>3</v>
      </c>
    </row>
    <row r="32" spans="1:6" x14ac:dyDescent="0.25">
      <c r="A32" s="24">
        <v>44169</v>
      </c>
      <c r="B32" t="s">
        <v>23</v>
      </c>
      <c r="C32" t="s">
        <v>24</v>
      </c>
      <c r="D32" s="22">
        <v>28.2</v>
      </c>
      <c r="E32" s="15" t="s">
        <v>3</v>
      </c>
    </row>
    <row r="33" spans="1:5" x14ac:dyDescent="0.25">
      <c r="A33" s="24">
        <v>44169</v>
      </c>
      <c r="B33" t="s">
        <v>23</v>
      </c>
      <c r="C33" t="s">
        <v>24</v>
      </c>
      <c r="D33" s="22">
        <v>610.64</v>
      </c>
      <c r="E33" s="15" t="s">
        <v>3</v>
      </c>
    </row>
    <row r="34" spans="1:5" x14ac:dyDescent="0.25">
      <c r="A34" s="24">
        <v>44176</v>
      </c>
      <c r="B34" t="s">
        <v>23</v>
      </c>
      <c r="C34" t="s">
        <v>24</v>
      </c>
      <c r="D34" s="22">
        <v>682.04</v>
      </c>
      <c r="E34" s="15" t="s">
        <v>3</v>
      </c>
    </row>
    <row r="35" spans="1:5" x14ac:dyDescent="0.25">
      <c r="A35" s="24">
        <v>44183</v>
      </c>
      <c r="B35" t="s">
        <v>23</v>
      </c>
      <c r="C35" t="s">
        <v>24</v>
      </c>
      <c r="D35" s="22">
        <v>332.77</v>
      </c>
      <c r="E35" s="15" t="s">
        <v>3</v>
      </c>
    </row>
    <row r="36" spans="1:5" x14ac:dyDescent="0.25">
      <c r="A36" s="24">
        <v>44183</v>
      </c>
      <c r="B36" t="s">
        <v>23</v>
      </c>
      <c r="C36" t="s">
        <v>24</v>
      </c>
      <c r="D36" s="22">
        <v>629.12</v>
      </c>
      <c r="E36" s="15" t="s">
        <v>3</v>
      </c>
    </row>
    <row r="37" spans="1:5" ht="15.75" thickBot="1" x14ac:dyDescent="0.3">
      <c r="A37" s="24">
        <v>44190</v>
      </c>
      <c r="B37" t="s">
        <v>23</v>
      </c>
      <c r="C37" t="s">
        <v>24</v>
      </c>
      <c r="D37" s="23">
        <v>600</v>
      </c>
      <c r="E37" s="15" t="s">
        <v>3</v>
      </c>
    </row>
    <row r="38" spans="1:5" ht="15.75" thickTop="1" x14ac:dyDescent="0.25">
      <c r="C38" s="25" t="s">
        <v>53</v>
      </c>
      <c r="D38" s="22">
        <f>SUM(D7:D37)</f>
        <v>14829.88</v>
      </c>
    </row>
    <row r="40" spans="1:5" x14ac:dyDescent="0.25">
      <c r="A40" s="1">
        <v>44120</v>
      </c>
      <c r="B40" t="s">
        <v>54</v>
      </c>
      <c r="C40" t="s">
        <v>52</v>
      </c>
      <c r="D40" s="22">
        <v>23800</v>
      </c>
    </row>
    <row r="41" spans="1:5" x14ac:dyDescent="0.25">
      <c r="A41" s="1">
        <v>44196</v>
      </c>
      <c r="B41" t="s">
        <v>85</v>
      </c>
      <c r="C41" t="s">
        <v>52</v>
      </c>
      <c r="D41" s="22">
        <v>2155.54</v>
      </c>
    </row>
    <row r="42" spans="1:5" x14ac:dyDescent="0.25">
      <c r="A42" s="1">
        <v>44514</v>
      </c>
      <c r="B42" t="s">
        <v>86</v>
      </c>
      <c r="C42" t="s">
        <v>52</v>
      </c>
      <c r="D42" s="22">
        <v>1315.2</v>
      </c>
    </row>
    <row r="43" spans="1:5" ht="15.75" thickBot="1" x14ac:dyDescent="0.3">
      <c r="A43" s="1">
        <v>44532</v>
      </c>
      <c r="B43" t="s">
        <v>87</v>
      </c>
      <c r="C43" t="s">
        <v>88</v>
      </c>
      <c r="D43" s="23">
        <v>6642</v>
      </c>
    </row>
    <row r="44" spans="1:5" ht="15.75" thickTop="1" x14ac:dyDescent="0.25">
      <c r="C44" s="16" t="s">
        <v>6</v>
      </c>
      <c r="D44" s="22">
        <f>SUM(D38:D42)</f>
        <v>42100.619999999995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15" sqref="A15"/>
    </sheetView>
  </sheetViews>
  <sheetFormatPr defaultRowHeight="15" x14ac:dyDescent="0.25"/>
  <cols>
    <col min="1" max="1" width="11" style="3" customWidth="1"/>
    <col min="2" max="2" width="23" customWidth="1"/>
    <col min="3" max="3" width="28.7109375" customWidth="1"/>
    <col min="4" max="4" width="11.28515625" customWidth="1"/>
  </cols>
  <sheetData>
    <row r="1" spans="1:4" x14ac:dyDescent="0.25">
      <c r="A1" s="1" t="s">
        <v>10</v>
      </c>
    </row>
    <row r="2" spans="1:4" x14ac:dyDescent="0.25">
      <c r="A2" s="1" t="s">
        <v>11</v>
      </c>
    </row>
    <row r="3" spans="1:4" x14ac:dyDescent="0.25">
      <c r="A3" s="1"/>
    </row>
    <row r="4" spans="1:4" x14ac:dyDescent="0.25">
      <c r="A4" s="11" t="s">
        <v>16</v>
      </c>
    </row>
    <row r="6" spans="1:4" s="7" customFormat="1" ht="12.75" thickBot="1" x14ac:dyDescent="0.3">
      <c r="A6" s="8" t="s">
        <v>0</v>
      </c>
      <c r="B6" s="8" t="s">
        <v>1</v>
      </c>
      <c r="C6" s="8" t="s">
        <v>7</v>
      </c>
      <c r="D6" s="8" t="s">
        <v>9</v>
      </c>
    </row>
    <row r="7" spans="1:4" x14ac:dyDescent="0.25">
      <c r="A7" s="3">
        <v>44118</v>
      </c>
      <c r="B7" t="s">
        <v>40</v>
      </c>
      <c r="C7" t="s">
        <v>22</v>
      </c>
      <c r="D7" s="10">
        <v>759.6</v>
      </c>
    </row>
    <row r="8" spans="1:4" x14ac:dyDescent="0.25">
      <c r="A8" s="3">
        <v>44137</v>
      </c>
      <c r="B8" t="s">
        <v>40</v>
      </c>
      <c r="C8" t="s">
        <v>22</v>
      </c>
      <c r="D8" s="10">
        <v>303.83999999999997</v>
      </c>
    </row>
    <row r="9" spans="1:4" x14ac:dyDescent="0.25">
      <c r="A9" s="3">
        <v>44167</v>
      </c>
      <c r="B9" t="s">
        <v>40</v>
      </c>
      <c r="C9" t="s">
        <v>22</v>
      </c>
      <c r="D9" s="10">
        <v>151.91999999999999</v>
      </c>
    </row>
    <row r="10" spans="1:4" x14ac:dyDescent="0.25">
      <c r="A10" s="3">
        <v>44183</v>
      </c>
      <c r="B10" t="s">
        <v>81</v>
      </c>
      <c r="C10" t="s">
        <v>82</v>
      </c>
      <c r="D10" s="10">
        <v>1000</v>
      </c>
    </row>
    <row r="11" spans="1:4" x14ac:dyDescent="0.25">
      <c r="A11" s="3">
        <v>44135</v>
      </c>
      <c r="B11" t="s">
        <v>39</v>
      </c>
      <c r="C11" t="s">
        <v>22</v>
      </c>
      <c r="D11" s="10">
        <v>87.98</v>
      </c>
    </row>
    <row r="12" spans="1:4" x14ac:dyDescent="0.25">
      <c r="A12" s="3">
        <v>44106</v>
      </c>
      <c r="B12" t="s">
        <v>20</v>
      </c>
      <c r="C12" t="s">
        <v>21</v>
      </c>
      <c r="D12" s="10">
        <v>64</v>
      </c>
    </row>
    <row r="13" spans="1:4" x14ac:dyDescent="0.25">
      <c r="A13" s="3">
        <v>44137</v>
      </c>
      <c r="B13" t="s">
        <v>20</v>
      </c>
      <c r="C13" t="s">
        <v>21</v>
      </c>
      <c r="D13" s="10">
        <v>64</v>
      </c>
    </row>
    <row r="14" spans="1:4" x14ac:dyDescent="0.25">
      <c r="A14" s="3">
        <v>44167</v>
      </c>
      <c r="B14" t="s">
        <v>20</v>
      </c>
      <c r="C14" t="s">
        <v>21</v>
      </c>
      <c r="D14" s="10">
        <v>64</v>
      </c>
    </row>
    <row r="15" spans="1:4" x14ac:dyDescent="0.25">
      <c r="D15" s="10"/>
    </row>
    <row r="16" spans="1:4" ht="15.75" thickBot="1" x14ac:dyDescent="0.3">
      <c r="D16" s="10"/>
    </row>
    <row r="17" spans="3:4" ht="15.75" thickTop="1" x14ac:dyDescent="0.25">
      <c r="C17" s="4" t="s">
        <v>6</v>
      </c>
      <c r="D17" s="9">
        <f>SUM(D7:D16)</f>
        <v>2495.34</v>
      </c>
    </row>
  </sheetData>
  <sortState ref="A7:F20">
    <sortCondition ref="A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8" workbookViewId="0">
      <selection activeCell="B28" sqref="B28"/>
    </sheetView>
  </sheetViews>
  <sheetFormatPr defaultRowHeight="15" x14ac:dyDescent="0.25"/>
  <cols>
    <col min="1" max="1" width="11.85546875" style="1" customWidth="1"/>
    <col min="2" max="2" width="20.7109375" customWidth="1"/>
    <col min="3" max="3" width="32.42578125" customWidth="1"/>
    <col min="4" max="4" width="11.28515625" customWidth="1"/>
    <col min="5" max="5" width="9.140625" style="12"/>
  </cols>
  <sheetData>
    <row r="1" spans="1:10" x14ac:dyDescent="0.25">
      <c r="A1" s="1" t="s">
        <v>10</v>
      </c>
    </row>
    <row r="2" spans="1:10" x14ac:dyDescent="0.25">
      <c r="A2" s="1" t="s">
        <v>65</v>
      </c>
    </row>
    <row r="4" spans="1:10" x14ac:dyDescent="0.25">
      <c r="A4" s="11" t="s">
        <v>66</v>
      </c>
      <c r="G4" s="32" t="s">
        <v>67</v>
      </c>
      <c r="H4" s="32"/>
      <c r="I4" s="32"/>
      <c r="J4" s="32"/>
    </row>
    <row r="5" spans="1:10" x14ac:dyDescent="0.25">
      <c r="G5" s="32"/>
      <c r="H5" s="32"/>
      <c r="I5" s="32"/>
      <c r="J5" s="32"/>
    </row>
    <row r="6" spans="1:10" s="7" customFormat="1" ht="12.75" thickBot="1" x14ac:dyDescent="0.3">
      <c r="A6" s="14" t="s">
        <v>0</v>
      </c>
      <c r="B6" s="14" t="s">
        <v>1</v>
      </c>
      <c r="C6" s="14" t="s">
        <v>8</v>
      </c>
      <c r="D6" s="14" t="s">
        <v>9</v>
      </c>
      <c r="E6" s="14" t="s">
        <v>2</v>
      </c>
      <c r="G6" s="32"/>
      <c r="H6" s="32"/>
      <c r="I6" s="32"/>
      <c r="J6" s="32"/>
    </row>
    <row r="7" spans="1:10" x14ac:dyDescent="0.25">
      <c r="A7" s="3"/>
      <c r="C7" s="2"/>
      <c r="D7" s="13"/>
      <c r="G7" s="32"/>
      <c r="H7" s="32"/>
      <c r="I7" s="32"/>
      <c r="J7" s="32"/>
    </row>
    <row r="8" spans="1:10" x14ac:dyDescent="0.25">
      <c r="A8" s="33" t="s">
        <v>68</v>
      </c>
      <c r="B8" s="34">
        <v>1131.001</v>
      </c>
      <c r="D8" s="13"/>
    </row>
    <row r="9" spans="1:10" x14ac:dyDescent="0.25">
      <c r="A9" s="35" t="s">
        <v>35</v>
      </c>
      <c r="B9" s="10"/>
      <c r="D9" s="13"/>
    </row>
    <row r="10" spans="1:10" x14ac:dyDescent="0.25">
      <c r="A10" s="35" t="s">
        <v>4</v>
      </c>
      <c r="B10" s="10">
        <v>943.64400000000001</v>
      </c>
      <c r="D10" s="13"/>
    </row>
    <row r="11" spans="1:10" x14ac:dyDescent="0.25">
      <c r="A11" s="35" t="s">
        <v>89</v>
      </c>
      <c r="B11" s="10"/>
      <c r="D11" s="13"/>
    </row>
    <row r="12" spans="1:10" x14ac:dyDescent="0.25">
      <c r="A12" s="35" t="s">
        <v>3</v>
      </c>
      <c r="B12" s="10">
        <v>187.357</v>
      </c>
      <c r="D12" s="13"/>
    </row>
    <row r="13" spans="1:10" x14ac:dyDescent="0.25">
      <c r="A13" s="35" t="s">
        <v>59</v>
      </c>
      <c r="B13" s="10"/>
      <c r="D13" s="13"/>
    </row>
    <row r="14" spans="1:10" x14ac:dyDescent="0.25">
      <c r="A14" s="33" t="s">
        <v>69</v>
      </c>
      <c r="B14" s="34">
        <v>138.74700000000001</v>
      </c>
      <c r="D14" s="13"/>
    </row>
    <row r="15" spans="1:10" x14ac:dyDescent="0.25">
      <c r="A15" s="35" t="s">
        <v>35</v>
      </c>
      <c r="B15" s="10"/>
      <c r="D15" s="13"/>
    </row>
    <row r="16" spans="1:10" x14ac:dyDescent="0.25">
      <c r="A16" s="35" t="s">
        <v>4</v>
      </c>
      <c r="B16" s="10">
        <v>97.298000000000016</v>
      </c>
      <c r="D16" s="38"/>
    </row>
    <row r="17" spans="1:4" x14ac:dyDescent="0.25">
      <c r="A17" s="35" t="s">
        <v>3</v>
      </c>
      <c r="B17" s="10">
        <v>41.448999999999998</v>
      </c>
      <c r="D17" s="38"/>
    </row>
    <row r="18" spans="1:4" x14ac:dyDescent="0.25">
      <c r="A18" s="35" t="s">
        <v>59</v>
      </c>
      <c r="B18" s="10"/>
      <c r="D18" s="39"/>
    </row>
    <row r="19" spans="1:4" x14ac:dyDescent="0.25">
      <c r="A19" s="33" t="s">
        <v>90</v>
      </c>
      <c r="B19" s="34">
        <v>1084.78</v>
      </c>
      <c r="D19" s="40"/>
    </row>
    <row r="20" spans="1:4" x14ac:dyDescent="0.25">
      <c r="A20" s="35" t="s">
        <v>59</v>
      </c>
      <c r="B20" s="10">
        <v>739.84</v>
      </c>
      <c r="D20" s="38"/>
    </row>
    <row r="21" spans="1:4" x14ac:dyDescent="0.25">
      <c r="A21" s="35" t="s">
        <v>91</v>
      </c>
      <c r="B21" s="10">
        <v>344.94</v>
      </c>
      <c r="D21" s="38"/>
    </row>
    <row r="22" spans="1:4" x14ac:dyDescent="0.25">
      <c r="A22" s="33" t="s">
        <v>92</v>
      </c>
      <c r="B22" s="34"/>
      <c r="D22" s="38"/>
    </row>
    <row r="23" spans="1:4" x14ac:dyDescent="0.25">
      <c r="A23" s="35" t="s">
        <v>4</v>
      </c>
      <c r="B23" s="10"/>
      <c r="D23" s="13"/>
    </row>
    <row r="24" spans="1:4" x14ac:dyDescent="0.25">
      <c r="A24" s="35" t="s">
        <v>89</v>
      </c>
      <c r="B24" s="10"/>
      <c r="D24" s="13"/>
    </row>
    <row r="25" spans="1:4" x14ac:dyDescent="0.25">
      <c r="A25" s="33" t="s">
        <v>93</v>
      </c>
      <c r="B25" s="34"/>
      <c r="D25" s="13"/>
    </row>
    <row r="26" spans="1:4" x14ac:dyDescent="0.25">
      <c r="A26" s="35" t="s">
        <v>35</v>
      </c>
      <c r="B26" s="10"/>
      <c r="D26" s="13"/>
    </row>
    <row r="27" spans="1:4" x14ac:dyDescent="0.25">
      <c r="A27" s="35" t="s">
        <v>4</v>
      </c>
      <c r="B27" s="10"/>
      <c r="D27" s="13"/>
    </row>
    <row r="28" spans="1:4" x14ac:dyDescent="0.25">
      <c r="A28" s="36" t="s">
        <v>94</v>
      </c>
      <c r="B28" s="37">
        <v>2354.5280000000002</v>
      </c>
      <c r="D28" s="13"/>
    </row>
    <row r="29" spans="1:4" x14ac:dyDescent="0.25">
      <c r="C29" s="2"/>
      <c r="D29" s="13"/>
    </row>
    <row r="30" spans="1:4" x14ac:dyDescent="0.25">
      <c r="C30" s="2"/>
      <c r="D30" s="13"/>
    </row>
    <row r="31" spans="1:4" x14ac:dyDescent="0.25">
      <c r="C31" s="2"/>
      <c r="D31" s="13"/>
    </row>
    <row r="32" spans="1:4" x14ac:dyDescent="0.25">
      <c r="C32" s="2"/>
      <c r="D32" s="13"/>
    </row>
    <row r="33" spans="3:4" x14ac:dyDescent="0.25">
      <c r="C33" s="2"/>
      <c r="D33" s="13"/>
    </row>
    <row r="34" spans="3:4" x14ac:dyDescent="0.25">
      <c r="C34" s="2"/>
      <c r="D34" s="13"/>
    </row>
    <row r="35" spans="3:4" ht="15.75" thickBot="1" x14ac:dyDescent="0.3"/>
    <row r="36" spans="3:4" ht="15.75" thickTop="1" x14ac:dyDescent="0.25">
      <c r="C36" s="4"/>
      <c r="D36" s="9"/>
    </row>
    <row r="37" spans="3:4" x14ac:dyDescent="0.25">
      <c r="D37" s="5"/>
    </row>
  </sheetData>
  <mergeCells count="1">
    <mergeCell ref="G4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H20" sqref="H20"/>
    </sheetView>
  </sheetViews>
  <sheetFormatPr defaultRowHeight="15" x14ac:dyDescent="0.25"/>
  <cols>
    <col min="1" max="1" width="12" customWidth="1"/>
    <col min="2" max="7" width="11.5703125" customWidth="1"/>
    <col min="8" max="8" width="14.5703125" customWidth="1"/>
  </cols>
  <sheetData>
    <row r="2" spans="1:7" ht="30" x14ac:dyDescent="0.25">
      <c r="B2" s="31" t="s">
        <v>79</v>
      </c>
      <c r="C2" s="31" t="s">
        <v>78</v>
      </c>
      <c r="D2" s="31" t="s">
        <v>77</v>
      </c>
      <c r="E2" s="31" t="s">
        <v>76</v>
      </c>
      <c r="F2" s="31" t="s">
        <v>75</v>
      </c>
      <c r="G2" s="31" t="s">
        <v>74</v>
      </c>
    </row>
    <row r="3" spans="1:7" x14ac:dyDescent="0.25">
      <c r="A3" s="30">
        <v>44044</v>
      </c>
      <c r="B3" s="10"/>
      <c r="C3" s="10"/>
      <c r="D3" s="10"/>
      <c r="E3" s="10"/>
      <c r="F3" s="10"/>
      <c r="G3" s="10"/>
    </row>
    <row r="4" spans="1:7" x14ac:dyDescent="0.25">
      <c r="A4" s="29" t="s">
        <v>73</v>
      </c>
      <c r="B4" s="10"/>
      <c r="C4" s="10"/>
      <c r="D4" s="10"/>
      <c r="E4" s="10"/>
      <c r="F4" s="10"/>
      <c r="G4" s="10"/>
    </row>
    <row r="5" spans="1:7" x14ac:dyDescent="0.25">
      <c r="A5" s="29" t="s">
        <v>72</v>
      </c>
      <c r="B5" s="10"/>
      <c r="C5" s="10"/>
      <c r="D5" s="10"/>
      <c r="E5" s="10"/>
      <c r="F5" s="10"/>
      <c r="G5" s="10"/>
    </row>
    <row r="6" spans="1:7" x14ac:dyDescent="0.25">
      <c r="A6" s="30">
        <v>44075</v>
      </c>
      <c r="B6" s="10"/>
      <c r="C6" s="10"/>
      <c r="D6" s="10"/>
      <c r="E6" s="10"/>
      <c r="F6" s="10"/>
      <c r="G6" s="10"/>
    </row>
    <row r="7" spans="1:7" x14ac:dyDescent="0.25">
      <c r="A7" s="29" t="s">
        <v>73</v>
      </c>
      <c r="B7" s="10"/>
      <c r="C7" s="10"/>
      <c r="D7" s="10"/>
      <c r="E7" s="10"/>
      <c r="F7" s="10"/>
      <c r="G7" s="10"/>
    </row>
    <row r="8" spans="1:7" x14ac:dyDescent="0.25">
      <c r="A8" s="29" t="s">
        <v>72</v>
      </c>
      <c r="B8" s="10"/>
      <c r="C8" s="10"/>
      <c r="D8" s="10"/>
      <c r="E8" s="10"/>
      <c r="F8" s="10"/>
      <c r="G8" s="10"/>
    </row>
    <row r="9" spans="1:7" x14ac:dyDescent="0.25">
      <c r="A9" s="30">
        <v>44105</v>
      </c>
      <c r="B9" s="10"/>
      <c r="C9" s="10"/>
      <c r="D9" s="10"/>
      <c r="E9" s="10"/>
      <c r="F9" s="10"/>
      <c r="G9" s="10"/>
    </row>
    <row r="10" spans="1:7" x14ac:dyDescent="0.25">
      <c r="A10" s="29" t="s">
        <v>73</v>
      </c>
      <c r="B10" s="10"/>
      <c r="C10" s="10"/>
      <c r="D10" s="10"/>
      <c r="E10" s="10"/>
      <c r="F10" s="10"/>
      <c r="G10" s="10">
        <v>939.18</v>
      </c>
    </row>
    <row r="11" spans="1:7" x14ac:dyDescent="0.25">
      <c r="A11" s="29" t="s">
        <v>72</v>
      </c>
      <c r="B11" s="10"/>
      <c r="C11" s="10"/>
      <c r="D11" s="10"/>
      <c r="E11" s="10"/>
      <c r="F11" s="10"/>
      <c r="G11" s="10"/>
    </row>
    <row r="12" spans="1:7" x14ac:dyDescent="0.25">
      <c r="A12" s="30">
        <v>44136</v>
      </c>
      <c r="B12" s="10"/>
      <c r="C12" s="10"/>
      <c r="D12" s="10"/>
      <c r="E12" s="10"/>
      <c r="F12" s="10"/>
      <c r="G12" s="10"/>
    </row>
    <row r="13" spans="1:7" x14ac:dyDescent="0.25">
      <c r="A13" s="29" t="s">
        <v>73</v>
      </c>
      <c r="B13" s="10"/>
      <c r="C13" s="10"/>
      <c r="D13" s="10"/>
      <c r="E13" s="10"/>
      <c r="F13" s="10"/>
      <c r="G13" s="10">
        <v>939.18</v>
      </c>
    </row>
    <row r="14" spans="1:7" x14ac:dyDescent="0.25">
      <c r="A14" s="29" t="s">
        <v>72</v>
      </c>
      <c r="B14" s="10"/>
      <c r="C14" s="10"/>
      <c r="D14" s="10"/>
      <c r="E14" s="10"/>
      <c r="F14" s="10"/>
      <c r="G14" s="10"/>
    </row>
    <row r="15" spans="1:7" x14ac:dyDescent="0.25">
      <c r="A15" s="30">
        <v>44166</v>
      </c>
      <c r="B15" s="10"/>
      <c r="C15" s="10"/>
      <c r="D15" s="10"/>
      <c r="E15" s="10"/>
      <c r="F15" s="10"/>
      <c r="G15" s="10"/>
    </row>
    <row r="16" spans="1:7" x14ac:dyDescent="0.25">
      <c r="A16" s="29" t="s">
        <v>73</v>
      </c>
      <c r="B16" s="10"/>
      <c r="C16" s="10"/>
      <c r="D16" s="10">
        <v>592.46</v>
      </c>
      <c r="E16" s="10"/>
      <c r="F16" s="10">
        <v>592.46</v>
      </c>
      <c r="G16" s="10">
        <v>1240.3</v>
      </c>
    </row>
    <row r="17" spans="1:8" x14ac:dyDescent="0.25">
      <c r="A17" s="29" t="s">
        <v>72</v>
      </c>
      <c r="B17" s="10"/>
      <c r="C17" s="10"/>
      <c r="D17" s="10"/>
      <c r="E17" s="10"/>
      <c r="F17" s="10"/>
      <c r="G17" s="10"/>
    </row>
    <row r="18" spans="1:8" x14ac:dyDescent="0.25">
      <c r="B18" s="10"/>
      <c r="C18" s="10"/>
      <c r="D18" s="10"/>
      <c r="E18" s="10"/>
      <c r="F18" s="10"/>
      <c r="G18" s="10"/>
    </row>
    <row r="19" spans="1:8" x14ac:dyDescent="0.25">
      <c r="B19" s="10"/>
      <c r="C19" s="10"/>
      <c r="D19" s="10">
        <f>SUM(D9:D18)</f>
        <v>592.46</v>
      </c>
      <c r="E19" s="10"/>
      <c r="F19" s="10">
        <f>SUM(F9:F18)</f>
        <v>592.46</v>
      </c>
      <c r="G19" s="10">
        <f>SUM(G9:G18)</f>
        <v>3118.66</v>
      </c>
      <c r="H19" s="10">
        <f>SUM(D19:G19)</f>
        <v>4303.58</v>
      </c>
    </row>
    <row r="20" spans="1:8" x14ac:dyDescent="0.25">
      <c r="B20" s="10"/>
      <c r="C20" s="10"/>
      <c r="D20" s="10"/>
      <c r="E20" s="10"/>
      <c r="F20" s="10"/>
      <c r="G20" s="1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Addl Tech Hardware</vt:lpstr>
      <vt:lpstr>Internet Upgrade</vt:lpstr>
      <vt:lpstr>Costs Social Distancing</vt:lpstr>
      <vt:lpstr>Campus Safety</vt:lpstr>
      <vt:lpstr>Equipment Lease</vt:lpstr>
      <vt:lpstr>Remote Learning</vt:lpstr>
      <vt:lpstr>Classroom Costs</vt:lpstr>
      <vt:lpstr>Inst Benefits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Munson</dc:creator>
  <cp:lastModifiedBy>Corneila Brown</cp:lastModifiedBy>
  <dcterms:created xsi:type="dcterms:W3CDTF">2020-10-27T13:26:07Z</dcterms:created>
  <dcterms:modified xsi:type="dcterms:W3CDTF">2021-01-29T22:04:21Z</dcterms:modified>
</cp:coreProperties>
</file>